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0480"/>
  </bookViews>
  <sheets>
    <sheet name="正式报价单2024101201" sheetId="5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B9319EFB63745069A45F31EFCBC5310" descr="nsg5000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8400" cy="3099435"/>
        </a:xfrm>
        <a:prstGeom prst="rect">
          <a:avLst/>
        </a:prstGeom>
      </xdr:spPr>
    </xdr:pic>
  </etc:cellImage>
  <etc:cellImage>
    <xdr:pic>
      <xdr:nvPicPr>
        <xdr:cNvPr id="4" name="ID_A62FA2BE7F8345208E917A3D56463120" descr="nsg3000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2947670"/>
        </a:xfrm>
        <a:prstGeom prst="rect">
          <a:avLst/>
        </a:prstGeom>
      </xdr:spPr>
    </xdr:pic>
  </etc:cellImage>
  <etc:cellImage>
    <xdr:pic>
      <xdr:nvPicPr>
        <xdr:cNvPr id="6" name="ID_0E9B31E4937C4B5CAE250C962475FC73" descr="日志审计"/>
        <xdr:cNvPicPr/>
      </xdr:nvPicPr>
      <xdr:blipFill>
        <a:blip r:embed="rId3"/>
        <a:stretch>
          <a:fillRect/>
        </a:stretch>
      </xdr:blipFill>
      <xdr:spPr>
        <a:xfrm>
          <a:off x="0" y="0"/>
          <a:ext cx="4064000" cy="3028950"/>
        </a:xfrm>
        <a:prstGeom prst="rect">
          <a:avLst/>
        </a:prstGeom>
      </xdr:spPr>
    </xdr:pic>
  </etc:cellImage>
  <etc:cellImage>
    <xdr:pic>
      <xdr:nvPicPr>
        <xdr:cNvPr id="7" name="ID_B0BA1990B09E43A480CCE3F3F37B6F57" descr="行为管理"/>
        <xdr:cNvPicPr/>
      </xdr:nvPicPr>
      <xdr:blipFill>
        <a:blip r:embed="rId4"/>
        <a:stretch>
          <a:fillRect/>
        </a:stretch>
      </xdr:blipFill>
      <xdr:spPr>
        <a:xfrm>
          <a:off x="0" y="0"/>
          <a:ext cx="4578350" cy="4876800"/>
        </a:xfrm>
        <a:prstGeom prst="rect">
          <a:avLst/>
        </a:prstGeom>
      </xdr:spPr>
    </xdr:pic>
  </etc:cellImage>
  <etc:cellImage>
    <xdr:pic>
      <xdr:nvPicPr>
        <xdr:cNvPr id="3" name="ID_EF6A136DE0B94861835C60FB4E404DE6" descr="态势感知"/>
        <xdr:cNvPicPr/>
      </xdr:nvPicPr>
      <xdr:blipFill>
        <a:blip r:embed="rId5"/>
        <a:stretch>
          <a:fillRect/>
        </a:stretch>
      </xdr:blipFill>
      <xdr:spPr>
        <a:xfrm>
          <a:off x="0" y="0"/>
          <a:ext cx="8882380" cy="4919980"/>
        </a:xfrm>
        <a:prstGeom prst="rect">
          <a:avLst/>
        </a:prstGeom>
      </xdr:spPr>
    </xdr:pic>
  </etc:cellImage>
  <etc:cellImage>
    <xdr:pic>
      <xdr:nvPicPr>
        <xdr:cNvPr id="10" name="ID_A4CC959EB4B54E2788759A9DA3347AB8" descr="态势探针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8400" cy="39236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<sst xmlns="http://schemas.openxmlformats.org/spreadsheetml/2006/main" count="40" uniqueCount="35">
  <si>
    <t>序号</t>
  </si>
  <si>
    <t>待升级设备名称</t>
  </si>
  <si>
    <t>设备型号</t>
  </si>
  <si>
    <t>品牌</t>
  </si>
  <si>
    <t>服务终止时间</t>
  </si>
  <si>
    <t>技术服务内容</t>
  </si>
  <si>
    <t>服务年限</t>
  </si>
  <si>
    <t>服务费用预算
(元)</t>
  </si>
  <si>
    <t>图片</t>
  </si>
  <si>
    <t>备注</t>
  </si>
  <si>
    <t>防火墙</t>
  </si>
  <si>
    <t>NSG3000-TE45M-QW</t>
  </si>
  <si>
    <t>奇安信网神</t>
  </si>
  <si>
    <t>包含设备硬件产品质保、软件更新升级及奇安信威胁情报数据订阅服务、应用识别库、URL分类特征库、病毒防护特征库、入侵防御特征库升级服务</t>
  </si>
  <si>
    <t>NSG5000-TG35M-QW</t>
  </si>
  <si>
    <t>设备22年6月28过保，断保两年零3个月需要补上， 另外再续费一年总共续费4年。</t>
  </si>
  <si>
    <t>综合日志审计</t>
  </si>
  <si>
    <t>DAS-LOG-490</t>
  </si>
  <si>
    <t>明御</t>
  </si>
  <si>
    <t>包含设备软硬件产品质保及软件更新升级服务</t>
  </si>
  <si>
    <t>上网行为管理</t>
  </si>
  <si>
    <t>NI3200-45-HW</t>
  </si>
  <si>
    <t>网康</t>
  </si>
  <si>
    <t>包含设备硬件产品质保、软件更新升级及应用识别库、URL分类特征库升级服务</t>
  </si>
  <si>
    <t>漏洞扫描工具</t>
  </si>
  <si>
    <t>Tenable Nessus Professionall</t>
  </si>
  <si>
    <t>Tenable</t>
  </si>
  <si>
    <t>一年订阅服务</t>
  </si>
  <si>
    <t>态势感知平台</t>
  </si>
  <si>
    <t>SIP_1000-F600</t>
  </si>
  <si>
    <t>深信服</t>
  </si>
  <si>
    <t>包含软件升级、特征库升级，不包含硬件质保</t>
  </si>
  <si>
    <t>STA-100-B1500-952S</t>
  </si>
  <si>
    <t>合计</t>
  </si>
  <si>
    <t>要求：1.合同签订后10天内完成升级授权配置；2.含有硬件质保的，质保响应时间在24小时以内；3.安全防护设备进行至少一次设备配置技术培训。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</si>
</sst>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[$-409]yyyy/mm/dd;@"/>
  </numFmts>
  <fonts count="21">
    <font>
      <sz val="11"/>
      <color theme="1"/>
      <name val="等线"/>
      <charset val="134"/>
      <scheme val="minor"/>
    </font>
    <font>
      <b/>
      <sz val="12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0" fontId="11" fillId="4" borderId="9" applyNumberFormat="0" applyAlignment="0" applyProtection="0">
      <alignment vertical="center"/>
    </xf>
    <xf numFmtId="0" fontId="12" fillId="4" borderId="8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78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zoomScale="85" zoomScaleNormal="85" workbookViewId="0">
      <selection activeCell="L6" sqref="L6"/>
    </sheetView>
  </sheetViews>
  <sheetFormatPr defaultColWidth="9" defaultRowHeight="36.5" customHeight="1"/>
  <cols>
    <col min="1" max="1" width="5.75" style="1" customWidth="1"/>
    <col min="2" max="2" width="17.1666666666667" style="1" customWidth="1"/>
    <col min="3" max="3" width="27.9833333333333" customWidth="1"/>
    <col min="4" max="4" width="12.8333333333333" customWidth="1"/>
    <col min="5" max="5" width="14.5166666666667" style="2" customWidth="1"/>
    <col min="6" max="6" width="55.475" style="2" customWidth="1"/>
    <col min="7" max="7" width="13.8" style="3" customWidth="1"/>
    <col min="8" max="8" width="13.85" style="3" customWidth="1"/>
    <col min="9" max="9" width="19.5166666666667" style="4" hidden="1" customWidth="1"/>
    <col min="10" max="10" width="20.5833333333333" style="4" hidden="1" customWidth="1"/>
    <col min="11" max="11" width="13.325" hidden="1" customWidth="1"/>
    <col min="13" max="13" width="8.66666666666667" style="3"/>
    <col min="14" max="17" width="8.66666666666667" style="5"/>
  </cols>
  <sheetData>
    <row r="1" customHeight="1" spans="1:10">
      <c r="A1" s="6" t="s">
        <v>0</v>
      </c>
      <c r="B1" s="6" t="s">
        <v>1</v>
      </c>
      <c r="C1" s="6" t="s">
        <v>2</v>
      </c>
      <c r="D1" s="6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</row>
    <row r="2" ht="51" customHeight="1" spans="1:11">
      <c r="A2" s="8">
        <v>1</v>
      </c>
      <c r="B2" s="8" t="s">
        <v>10</v>
      </c>
      <c r="C2" s="8" t="s">
        <v>11</v>
      </c>
      <c r="D2" s="8" t="s">
        <v>12</v>
      </c>
      <c r="E2" s="9">
        <v>45585</v>
      </c>
      <c r="F2" s="10" t="s">
        <v>13</v>
      </c>
      <c r="G2" s="8">
        <v>3</v>
      </c>
      <c r="H2" s="8">
        <v>35118</v>
      </c>
      <c r="I2" s="19" t="str">
        <f>_xlfn.DISPIMG("ID_FB9319EFB63745069A45F31EFCBC5310",1)</f>
        <v>=DISPIMG("ID_FB9319EFB63745069A45F31EFCBC5310",1)</v>
      </c>
      <c r="J2" s="19"/>
      <c r="K2" s="8">
        <v>35118</v>
      </c>
    </row>
    <row r="3" ht="56.5" customHeight="1" spans="1:11">
      <c r="A3" s="8">
        <v>2</v>
      </c>
      <c r="B3" s="8" t="s">
        <v>10</v>
      </c>
      <c r="C3" s="8" t="s">
        <v>14</v>
      </c>
      <c r="D3" s="8" t="s">
        <v>12</v>
      </c>
      <c r="E3" s="9">
        <v>45585</v>
      </c>
      <c r="F3" s="10" t="s">
        <v>13</v>
      </c>
      <c r="G3" s="8">
        <v>3</v>
      </c>
      <c r="H3" s="8">
        <v>29118</v>
      </c>
      <c r="I3" s="19" t="str">
        <f>_xlfn.DISPIMG("ID_A62FA2BE7F8345208E917A3D56463120",1)</f>
        <v>=DISPIMG("ID_A62FA2BE7F8345208E917A3D56463120",1)</v>
      </c>
      <c r="J3" s="19" t="s">
        <v>15</v>
      </c>
      <c r="K3" s="8">
        <v>29118</v>
      </c>
    </row>
    <row r="4" customHeight="1" spans="1:11">
      <c r="A4" s="8">
        <v>3</v>
      </c>
      <c r="B4" s="8" t="s">
        <v>16</v>
      </c>
      <c r="C4" s="8" t="s">
        <v>17</v>
      </c>
      <c r="D4" s="8" t="s">
        <v>18</v>
      </c>
      <c r="E4" s="9">
        <v>45605</v>
      </c>
      <c r="F4" s="10" t="s">
        <v>19</v>
      </c>
      <c r="G4" s="8">
        <v>3</v>
      </c>
      <c r="H4" s="8">
        <v>17647</v>
      </c>
      <c r="I4" s="19" t="str">
        <f>_xlfn.DISPIMG("ID_0E9B31E4937C4B5CAE250C962475FC73",1)</f>
        <v>=DISPIMG("ID_0E9B31E4937C4B5CAE250C962475FC73",1)</v>
      </c>
      <c r="J4" s="19"/>
      <c r="K4" s="8">
        <v>17647</v>
      </c>
    </row>
    <row r="5" customHeight="1" spans="1:11">
      <c r="A5" s="8">
        <v>4</v>
      </c>
      <c r="B5" s="8" t="s">
        <v>20</v>
      </c>
      <c r="C5" s="8" t="s">
        <v>21</v>
      </c>
      <c r="D5" s="8" t="s">
        <v>22</v>
      </c>
      <c r="E5" s="9">
        <v>45586</v>
      </c>
      <c r="F5" s="10" t="s">
        <v>23</v>
      </c>
      <c r="G5" s="8">
        <v>3</v>
      </c>
      <c r="H5" s="8">
        <v>22412</v>
      </c>
      <c r="I5" s="19" t="str">
        <f>_xlfn.DISPIMG("ID_B0BA1990B09E43A480CCE3F3F37B6F57",1)</f>
        <v>=DISPIMG("ID_B0BA1990B09E43A480CCE3F3F37B6F57",1)</v>
      </c>
      <c r="J5" s="19"/>
      <c r="K5" s="8">
        <v>22412</v>
      </c>
    </row>
    <row r="6" customHeight="1" spans="1:11">
      <c r="A6" s="8">
        <v>5</v>
      </c>
      <c r="B6" s="11" t="s">
        <v>24</v>
      </c>
      <c r="C6" s="11" t="s">
        <v>25</v>
      </c>
      <c r="D6" s="11" t="s">
        <v>26</v>
      </c>
      <c r="E6" s="12">
        <v>45642</v>
      </c>
      <c r="F6" s="13" t="s">
        <v>27</v>
      </c>
      <c r="G6" s="11">
        <v>1</v>
      </c>
      <c r="H6" s="11">
        <v>39365</v>
      </c>
      <c r="I6" s="11"/>
      <c r="J6" s="11"/>
      <c r="K6" s="11">
        <v>40000</v>
      </c>
    </row>
    <row r="7" customHeight="1" spans="1:11">
      <c r="A7" s="11">
        <v>6</v>
      </c>
      <c r="B7" s="11" t="s">
        <v>28</v>
      </c>
      <c r="C7" s="11" t="s">
        <v>29</v>
      </c>
      <c r="D7" s="11" t="s">
        <v>30</v>
      </c>
      <c r="E7" s="12">
        <v>45647</v>
      </c>
      <c r="F7" s="13" t="s">
        <v>31</v>
      </c>
      <c r="G7" s="11">
        <v>3</v>
      </c>
      <c r="H7" s="11">
        <v>62368</v>
      </c>
      <c r="I7" s="11" t="str">
        <f>_xlfn.DISPIMG("ID_EF6A136DE0B94861835C60FB4E404DE6",1)</f>
        <v>=DISPIMG("ID_EF6A136DE0B94861835C60FB4E404DE6",1)</v>
      </c>
      <c r="J7" s="11"/>
      <c r="K7" s="11">
        <v>62368</v>
      </c>
    </row>
    <row r="8" customHeight="1" spans="1:11">
      <c r="A8" s="14"/>
      <c r="B8" s="15"/>
      <c r="C8" s="11" t="s">
        <v>32</v>
      </c>
      <c r="D8" s="11" t="s">
        <v>30</v>
      </c>
      <c r="E8" s="12">
        <v>45640</v>
      </c>
      <c r="F8" s="13" t="s">
        <v>31</v>
      </c>
      <c r="G8" s="11">
        <v>3</v>
      </c>
      <c r="H8" s="11">
        <v>8267</v>
      </c>
      <c r="I8" s="11" t="str">
        <f>_xlfn.DISPIMG("ID_A4CC959EB4B54E2788759A9DA3347AB8",1)</f>
        <v>=DISPIMG("ID_A4CC959EB4B54E2788759A9DA3347AB8",1)</v>
      </c>
      <c r="J8" s="11"/>
      <c r="K8" s="11">
        <v>8267</v>
      </c>
    </row>
    <row r="9" customHeight="1" spans="1:11">
      <c r="A9" s="8"/>
      <c r="B9" s="8" t="s">
        <v>33</v>
      </c>
      <c r="C9" s="16"/>
      <c r="D9" s="16"/>
      <c r="E9" s="17"/>
      <c r="F9" s="17"/>
      <c r="G9" s="8"/>
      <c r="H9" s="8">
        <f>SUM(H2:H8)</f>
        <v>214295</v>
      </c>
      <c r="I9" s="8"/>
      <c r="J9" s="8"/>
      <c r="K9" s="8">
        <f>SUM(K2:K8)</f>
        <v>214930</v>
      </c>
    </row>
    <row r="10" customHeight="1" spans="1:8">
      <c r="A10" s="18" t="s">
        <v>34</v>
      </c>
      <c r="B10" s="18"/>
      <c r="C10" s="18"/>
      <c r="D10" s="18"/>
      <c r="E10" s="18"/>
      <c r="F10" s="18"/>
      <c r="G10" s="18"/>
      <c r="H10" s="18"/>
    </row>
  </sheetData>
  <mergeCells count="3">
    <mergeCell ref="A10:H10"/>
    <mergeCell ref="A7:A8"/>
    <mergeCell ref="B7:B8"/>
  </mergeCells>
  <pageMargins left="0.7" right="0.7" top="0.75" bottom="0.75" header="0.3" footer="0.3"/>
  <pageSetup paperSize="9" scale="62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正式报价单2024101201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清欢</cp:lastModifiedBy>
  <dcterms:created xsi:type="dcterms:W3CDTF">2015-06-05T18:19:00Z</dcterms:created>
  <dcterms:modified xsi:type="dcterms:W3CDTF">2024-11-16T09:16:31Z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7686B775A57843FABE4DD4E21ADE8FC6_13</vt:lpwstr>
  </property>
</Properties>
</file>